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9391d19ac13985/Skrivebord/BR66/Regnskaber og budget 2021/"/>
    </mc:Choice>
  </mc:AlternateContent>
  <xr:revisionPtr revIDLastSave="182" documentId="8_{BF5BC935-4790-4354-B41A-D89A550F09E3}" xr6:coauthVersionLast="47" xr6:coauthVersionMax="47" xr10:uidLastSave="{2E6C7AEC-3E4E-4930-ACEA-A94B5C3398D6}"/>
  <bookViews>
    <workbookView xWindow="-108" yWindow="-108" windowWidth="23256" windowHeight="12576" xr2:uid="{FA142815-837B-4802-9CD0-75212D6E3E6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96" i="1" l="1"/>
  <c r="F92" i="1"/>
  <c r="F87" i="1"/>
  <c r="F80" i="1"/>
  <c r="F77" i="1"/>
  <c r="F74" i="1"/>
  <c r="H60" i="1"/>
  <c r="G60" i="1"/>
  <c r="E60" i="1"/>
  <c r="D60" i="1"/>
  <c r="C60" i="1"/>
  <c r="F59" i="1"/>
  <c r="F58" i="1"/>
  <c r="H56" i="1"/>
  <c r="G56" i="1"/>
  <c r="E56" i="1"/>
  <c r="D56" i="1"/>
  <c r="C56" i="1"/>
  <c r="F55" i="1"/>
  <c r="F54" i="1"/>
  <c r="F53" i="1"/>
  <c r="H51" i="1"/>
  <c r="G51" i="1"/>
  <c r="E51" i="1"/>
  <c r="D51" i="1"/>
  <c r="C51" i="1"/>
  <c r="F50" i="1"/>
  <c r="F49" i="1"/>
  <c r="F48" i="1"/>
  <c r="F47" i="1"/>
  <c r="F46" i="1"/>
  <c r="F45" i="1"/>
  <c r="H43" i="1"/>
  <c r="G43" i="1"/>
  <c r="C43" i="1"/>
  <c r="F42" i="1"/>
  <c r="F41" i="1"/>
  <c r="F40" i="1"/>
  <c r="F39" i="1"/>
  <c r="E43" i="1"/>
  <c r="F38" i="1"/>
  <c r="F37" i="1"/>
  <c r="F36" i="1"/>
  <c r="F35" i="1"/>
  <c r="F34" i="1"/>
  <c r="F33" i="1"/>
  <c r="F32" i="1"/>
  <c r="F31" i="1"/>
  <c r="F30" i="1"/>
  <c r="H26" i="1"/>
  <c r="G26" i="1"/>
  <c r="E26" i="1"/>
  <c r="D26" i="1"/>
  <c r="C26" i="1"/>
  <c r="H23" i="1"/>
  <c r="G23" i="1"/>
  <c r="E23" i="1"/>
  <c r="D23" i="1"/>
  <c r="C23" i="1"/>
  <c r="F22" i="1"/>
  <c r="F21" i="1"/>
  <c r="H19" i="1"/>
  <c r="G19" i="1"/>
  <c r="F18" i="1"/>
  <c r="F17" i="1"/>
  <c r="F16" i="1"/>
  <c r="F15" i="1"/>
  <c r="F14" i="1"/>
  <c r="E19" i="1"/>
  <c r="D19" i="1"/>
  <c r="F13" i="1"/>
  <c r="C19" i="1"/>
  <c r="F11" i="1"/>
  <c r="F10" i="1"/>
  <c r="F9" i="1"/>
  <c r="F98" i="1" l="1"/>
  <c r="F82" i="1"/>
  <c r="H62" i="1"/>
  <c r="H28" i="1"/>
  <c r="G62" i="1"/>
  <c r="G28" i="1"/>
  <c r="E62" i="1"/>
  <c r="E64" i="1" s="1"/>
  <c r="E28" i="1"/>
  <c r="F56" i="1"/>
  <c r="D28" i="1"/>
  <c r="F60" i="1"/>
  <c r="F51" i="1"/>
  <c r="C62" i="1"/>
  <c r="F23" i="1"/>
  <c r="C28" i="1"/>
  <c r="F43" i="1"/>
  <c r="D43" i="1"/>
  <c r="D62" i="1" s="1"/>
  <c r="D64" i="1" s="1"/>
  <c r="F12" i="1"/>
  <c r="F19" i="1" s="1"/>
  <c r="F25" i="1"/>
  <c r="F26" i="1" s="1"/>
  <c r="H64" i="1" l="1"/>
  <c r="G64" i="1"/>
  <c r="C64" i="1"/>
  <c r="F62" i="1"/>
  <c r="F28" i="1"/>
  <c r="F64" i="1" l="1"/>
</calcChain>
</file>

<file path=xl/sharedStrings.xml><?xml version="1.0" encoding="utf-8"?>
<sst xmlns="http://schemas.openxmlformats.org/spreadsheetml/2006/main" count="84" uniqueCount="80">
  <si>
    <t>Håndbold</t>
  </si>
  <si>
    <t>Gymnastik</t>
  </si>
  <si>
    <t>E-sport</t>
  </si>
  <si>
    <t>2021
Budget</t>
  </si>
  <si>
    <t>Resultatopgørelse</t>
  </si>
  <si>
    <t>Kontingent</t>
  </si>
  <si>
    <t>Kommunetilskud</t>
  </si>
  <si>
    <t>Julekalendersalg</t>
  </si>
  <si>
    <t>Tutten</t>
  </si>
  <si>
    <t>Håndboldskole</t>
  </si>
  <si>
    <t>Juletræssalg</t>
  </si>
  <si>
    <t>Gymnastikopvisning</t>
  </si>
  <si>
    <t>Support El</t>
  </si>
  <si>
    <t>BR66 arrangementer</t>
  </si>
  <si>
    <t>Andre arrangementer</t>
  </si>
  <si>
    <t>Aktivitetsindtægter i alt</t>
  </si>
  <si>
    <t>Sponsorpakker</t>
  </si>
  <si>
    <t>Andet sponsor</t>
  </si>
  <si>
    <t>Sponsor indtægter i alt</t>
  </si>
  <si>
    <t>Andre indtægter</t>
  </si>
  <si>
    <t>Øvrige indtægter i alt</t>
  </si>
  <si>
    <t>Indtægter i alt</t>
  </si>
  <si>
    <t>Trænere/ledere</t>
  </si>
  <si>
    <t>Dommere</t>
  </si>
  <si>
    <t>Startgebyr/licens</t>
  </si>
  <si>
    <t>Stævner/Ture</t>
  </si>
  <si>
    <t>Kurser</t>
  </si>
  <si>
    <t>Bolde</t>
  </si>
  <si>
    <t>Tøj</t>
  </si>
  <si>
    <t>Rekvisitter/materialer</t>
  </si>
  <si>
    <t>Spillerudgifter</t>
  </si>
  <si>
    <t>Bøder</t>
  </si>
  <si>
    <t>Afslutninger</t>
  </si>
  <si>
    <t>Andre udgifter</t>
  </si>
  <si>
    <t>Driftomkostninger i alt</t>
  </si>
  <si>
    <t>Kontorhold, porto mm</t>
  </si>
  <si>
    <t>Annoncer</t>
  </si>
  <si>
    <t>Mødeudgifter/generalforsamling</t>
  </si>
  <si>
    <t>Hjemmeside</t>
  </si>
  <si>
    <t>Gaver/blomster</t>
  </si>
  <si>
    <t>Bankgebyrer/gebyrer</t>
  </si>
  <si>
    <t>Administration i alt</t>
  </si>
  <si>
    <t>Julekalender</t>
  </si>
  <si>
    <t>BR66 Arrangementer</t>
  </si>
  <si>
    <t>Aktivitetsudgifter i alt</t>
  </si>
  <si>
    <t>Sponsorarrangementer</t>
  </si>
  <si>
    <t>Sponsor (Moms) i alt</t>
  </si>
  <si>
    <t>Omkostninger i alt</t>
  </si>
  <si>
    <t>Årets resultat</t>
  </si>
  <si>
    <t>Balance</t>
  </si>
  <si>
    <t>Aktiver</t>
  </si>
  <si>
    <t>Danske foreningskonto</t>
  </si>
  <si>
    <t>Danske Bank Mobilpay</t>
  </si>
  <si>
    <t>Danske Bank kontigent</t>
  </si>
  <si>
    <t>Kasse</t>
  </si>
  <si>
    <t>Likvide beholdninger i alt</t>
  </si>
  <si>
    <t>Varebeholdning</t>
  </si>
  <si>
    <t>Varebeholdning i alt</t>
  </si>
  <si>
    <t>Tilgodehavende sponsor</t>
  </si>
  <si>
    <t>Tilgodehavender i alt</t>
  </si>
  <si>
    <t>Aktiver i alt</t>
  </si>
  <si>
    <t>Passiver</t>
  </si>
  <si>
    <t>Skyldige omkostninger</t>
  </si>
  <si>
    <t>Forudbetalt kontingent</t>
  </si>
  <si>
    <t>Skyldige poster i alt</t>
  </si>
  <si>
    <t>Moms udgående</t>
  </si>
  <si>
    <t>Moms indgående</t>
  </si>
  <si>
    <t>Afregnet Moms</t>
  </si>
  <si>
    <t>Skyldig moms i alt</t>
  </si>
  <si>
    <t>Egenkapital primo</t>
  </si>
  <si>
    <t>Egenkapital i alt</t>
  </si>
  <si>
    <t>Passiver i alt</t>
  </si>
  <si>
    <t>Revisor</t>
  </si>
  <si>
    <t>Kasserer</t>
  </si>
  <si>
    <t>Jeanette Sjøstrand</t>
  </si>
  <si>
    <t>Idrætsforeningen BR66 - 2021</t>
  </si>
  <si>
    <t>2021
Total</t>
  </si>
  <si>
    <t>2022
Budget</t>
  </si>
  <si>
    <t>Langeskov 04.02.2022</t>
  </si>
  <si>
    <t>Kasper Kaysen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</si>
</sst>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0" fillId="0" borderId="0" xfId="0" applyNumberFormat="1"/>
    <xf numFmtId="4" fontId="4" fillId="0" borderId="0" xfId="0" applyNumberFormat="1" applyFont="1"/>
    <xf numFmtId="3" fontId="6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9" fillId="0" borderId="0" xfId="0" applyNumberFormat="1" applyFont="1"/>
    <xf numFmtId="3" fontId="3" fillId="0" borderId="0" xfId="0" applyNumberFormat="1" applyFont="1"/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4" fillId="0" borderId="2" xfId="0" applyNumberFormat="1" applyFont="1" applyBorder="1"/>
    <xf numFmtId="4" fontId="4" fillId="0" borderId="2" xfId="0" applyNumberFormat="1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A5890-59F1-4FB3-9ECF-4B2B86D23FF3}">
  <dimension ref="A6:J121"/>
  <sheetViews>
    <sheetView tabSelected="1" workbookViewId="0">
      <selection activeCell="E5" sqref="E5"/>
    </sheetView>
  </sheetViews>
  <sheetFormatPr defaultColWidth="9.109375" defaultRowHeight="13.8" x14ac:dyDescent="0.3"/>
  <cols>
    <col min="1" max="1" width="7.88671875" style="5" customWidth="1"/>
    <col min="2" max="2" width="25.44140625" style="5" customWidth="1"/>
    <col min="3" max="5" width="10.6640625" style="6" customWidth="1"/>
    <col min="6" max="6" width="12.44140625" style="6" customWidth="1"/>
    <col min="7" max="7" width="10.88671875" style="6" bestFit="1" customWidth="1"/>
    <col min="8" max="8" width="11.88671875" style="6" customWidth="1"/>
    <col min="9" max="16384" width="9.109375" style="5"/>
  </cols>
  <sheetData>
    <row r="6" spans="1:10" s="3" customFormat="1" ht="30" customHeight="1" thickBot="1" x14ac:dyDescent="0.4">
      <c r="A6" s="22" t="s">
        <v>75</v>
      </c>
      <c r="B6" s="22"/>
      <c r="C6" s="1" t="s">
        <v>0</v>
      </c>
      <c r="D6" s="1" t="s">
        <v>1</v>
      </c>
      <c r="E6" s="1" t="s">
        <v>2</v>
      </c>
      <c r="F6" s="2" t="s">
        <v>76</v>
      </c>
      <c r="G6" s="2" t="s">
        <v>3</v>
      </c>
      <c r="H6" s="2" t="s">
        <v>77</v>
      </c>
      <c r="J6" s="4"/>
    </row>
    <row r="7" spans="1:10" ht="11.4" customHeight="1" x14ac:dyDescent="0.3"/>
    <row r="8" spans="1:10" ht="15" customHeight="1" x14ac:dyDescent="0.3">
      <c r="B8" s="7" t="s">
        <v>4</v>
      </c>
    </row>
    <row r="9" spans="1:10" ht="11.4" customHeight="1" x14ac:dyDescent="0.3">
      <c r="A9" s="5">
        <v>1010</v>
      </c>
      <c r="B9" s="5" t="s">
        <v>5</v>
      </c>
      <c r="C9" s="8">
        <v>-304500</v>
      </c>
      <c r="D9" s="8">
        <v>-96305</v>
      </c>
      <c r="E9" s="8">
        <v>-6950</v>
      </c>
      <c r="F9" s="8">
        <f>SUM(C9:E9)</f>
        <v>-407755</v>
      </c>
      <c r="G9" s="8">
        <v>-395000</v>
      </c>
      <c r="H9" s="8">
        <v>-395000</v>
      </c>
      <c r="I9" s="9"/>
    </row>
    <row r="10" spans="1:10" ht="11.4" customHeight="1" x14ac:dyDescent="0.3">
      <c r="A10" s="5">
        <v>1050</v>
      </c>
      <c r="B10" s="5" t="s">
        <v>6</v>
      </c>
      <c r="C10" s="8">
        <v>-129137</v>
      </c>
      <c r="D10" s="8">
        <v>-63804</v>
      </c>
      <c r="E10" s="8">
        <v>-9177</v>
      </c>
      <c r="F10" s="8">
        <f t="shared" ref="F10:F18" si="0">SUM(C10:E10)</f>
        <v>-202118</v>
      </c>
      <c r="G10" s="8">
        <v>-201000</v>
      </c>
      <c r="H10" s="8">
        <v>-160000</v>
      </c>
    </row>
    <row r="11" spans="1:10" ht="11.4" customHeight="1" x14ac:dyDescent="0.3">
      <c r="A11" s="5">
        <v>1510</v>
      </c>
      <c r="B11" s="5" t="s">
        <v>7</v>
      </c>
      <c r="C11" s="10">
        <v>-16294</v>
      </c>
      <c r="D11" s="10">
        <v>-3259</v>
      </c>
      <c r="E11" s="10">
        <v>-2173</v>
      </c>
      <c r="F11" s="8">
        <f t="shared" si="0"/>
        <v>-21726</v>
      </c>
      <c r="G11" s="10">
        <v>-20000</v>
      </c>
      <c r="H11" s="8">
        <v>-20000</v>
      </c>
    </row>
    <row r="12" spans="1:10" ht="11.4" customHeight="1" x14ac:dyDescent="0.3">
      <c r="A12" s="5">
        <v>1515</v>
      </c>
      <c r="B12" s="5" t="s">
        <v>8</v>
      </c>
      <c r="C12" s="10">
        <v>-32577</v>
      </c>
      <c r="D12" s="10"/>
      <c r="E12" s="10"/>
      <c r="F12" s="8">
        <f t="shared" si="0"/>
        <v>-32577</v>
      </c>
      <c r="G12" s="8">
        <v>-32000</v>
      </c>
      <c r="H12" s="8">
        <v>-30000</v>
      </c>
    </row>
    <row r="13" spans="1:10" ht="11.4" customHeight="1" x14ac:dyDescent="0.3">
      <c r="A13" s="5">
        <v>1530</v>
      </c>
      <c r="B13" s="5" t="s">
        <v>9</v>
      </c>
      <c r="C13" s="8">
        <v>0</v>
      </c>
      <c r="D13" s="10"/>
      <c r="E13" s="8"/>
      <c r="F13" s="8">
        <f t="shared" si="0"/>
        <v>0</v>
      </c>
      <c r="G13" s="10"/>
      <c r="H13" s="8"/>
    </row>
    <row r="14" spans="1:10" ht="11.4" customHeight="1" x14ac:dyDescent="0.3">
      <c r="A14" s="5">
        <v>1540</v>
      </c>
      <c r="B14" s="5" t="s">
        <v>10</v>
      </c>
      <c r="C14" s="10">
        <v>-11348</v>
      </c>
      <c r="D14" s="8">
        <v>-2270</v>
      </c>
      <c r="E14" s="10">
        <v>-1513</v>
      </c>
      <c r="F14" s="8">
        <f t="shared" si="0"/>
        <v>-15131</v>
      </c>
      <c r="G14" s="8">
        <v>-12000</v>
      </c>
      <c r="H14" s="8">
        <v>-17000</v>
      </c>
    </row>
    <row r="15" spans="1:10" ht="11.4" customHeight="1" x14ac:dyDescent="0.3">
      <c r="A15" s="5">
        <v>1550</v>
      </c>
      <c r="B15" s="5" t="s">
        <v>11</v>
      </c>
      <c r="D15" s="8">
        <v>-2550</v>
      </c>
      <c r="E15" s="8"/>
      <c r="F15" s="8">
        <f t="shared" si="0"/>
        <v>-2550</v>
      </c>
      <c r="G15" s="10">
        <v>-10000</v>
      </c>
      <c r="H15" s="8">
        <v>-10000</v>
      </c>
    </row>
    <row r="16" spans="1:10" ht="11.4" customHeight="1" x14ac:dyDescent="0.3">
      <c r="A16" s="5">
        <v>1560</v>
      </c>
      <c r="B16" s="5" t="s">
        <v>12</v>
      </c>
      <c r="C16" s="10">
        <v>-10143</v>
      </c>
      <c r="D16" s="10">
        <v>-2027</v>
      </c>
      <c r="E16" s="10">
        <v>-1352</v>
      </c>
      <c r="F16" s="8">
        <f t="shared" si="0"/>
        <v>-13522</v>
      </c>
      <c r="G16" s="10">
        <v>-13000</v>
      </c>
      <c r="H16" s="8">
        <v>-13500</v>
      </c>
    </row>
    <row r="17" spans="1:8" ht="11.4" customHeight="1" x14ac:dyDescent="0.3">
      <c r="A17" s="5">
        <v>1580</v>
      </c>
      <c r="B17" s="5" t="s">
        <v>13</v>
      </c>
      <c r="C17" s="10">
        <v>-39501</v>
      </c>
      <c r="D17" s="8">
        <v>0</v>
      </c>
      <c r="E17" s="10">
        <v>0</v>
      </c>
      <c r="F17" s="8">
        <f t="shared" si="0"/>
        <v>-39501</v>
      </c>
      <c r="G17" s="8">
        <v>-25000</v>
      </c>
      <c r="H17" s="8">
        <v>-39700</v>
      </c>
    </row>
    <row r="18" spans="1:8" ht="11.4" customHeight="1" x14ac:dyDescent="0.3">
      <c r="A18" s="5">
        <v>1590</v>
      </c>
      <c r="B18" s="5" t="s">
        <v>14</v>
      </c>
      <c r="C18" s="8">
        <v>-21703</v>
      </c>
      <c r="D18" s="10">
        <v>-4341</v>
      </c>
      <c r="E18" s="8">
        <v>-2894</v>
      </c>
      <c r="F18" s="8">
        <f t="shared" si="0"/>
        <v>-28938</v>
      </c>
      <c r="G18" s="10">
        <v>-83500</v>
      </c>
      <c r="H18" s="8">
        <v>-65500</v>
      </c>
    </row>
    <row r="19" spans="1:8" s="3" customFormat="1" ht="11.4" customHeight="1" x14ac:dyDescent="0.3">
      <c r="B19" s="11" t="s">
        <v>15</v>
      </c>
      <c r="C19" s="12">
        <f>SUM(C9:C18)</f>
        <v>-565203</v>
      </c>
      <c r="D19" s="12">
        <f>SUM(D9:D18)</f>
        <v>-174556</v>
      </c>
      <c r="E19" s="12">
        <f t="shared" ref="E19:H19" si="1">SUM(E9:E18)</f>
        <v>-24059</v>
      </c>
      <c r="F19" s="12">
        <f t="shared" si="1"/>
        <v>-763818</v>
      </c>
      <c r="G19" s="12">
        <f t="shared" si="1"/>
        <v>-791500</v>
      </c>
      <c r="H19" s="12">
        <f t="shared" si="1"/>
        <v>-750700</v>
      </c>
    </row>
    <row r="20" spans="1:8" ht="11.4" customHeight="1" x14ac:dyDescent="0.3">
      <c r="B20" s="3"/>
      <c r="E20" s="8"/>
    </row>
    <row r="21" spans="1:8" ht="11.4" customHeight="1" x14ac:dyDescent="0.3">
      <c r="A21" s="5">
        <v>1780</v>
      </c>
      <c r="B21" s="5" t="s">
        <v>16</v>
      </c>
      <c r="C21" s="6">
        <v>-177713</v>
      </c>
      <c r="D21" s="10">
        <v>-35543</v>
      </c>
      <c r="E21" s="10">
        <v>-23695</v>
      </c>
      <c r="F21" s="10">
        <f>SUM(C21:E21)</f>
        <v>-236951</v>
      </c>
      <c r="G21" s="8">
        <v>-225000</v>
      </c>
      <c r="H21" s="8">
        <v>-300000</v>
      </c>
    </row>
    <row r="22" spans="1:8" ht="11.4" customHeight="1" x14ac:dyDescent="0.3">
      <c r="A22" s="5">
        <v>1790</v>
      </c>
      <c r="B22" s="5" t="s">
        <v>17</v>
      </c>
      <c r="C22" s="8">
        <v>0</v>
      </c>
      <c r="D22" s="8"/>
      <c r="E22" s="8"/>
      <c r="F22" s="10">
        <f>SUM(C22:E22)</f>
        <v>0</v>
      </c>
      <c r="G22" s="8">
        <v>0</v>
      </c>
      <c r="H22" s="8">
        <v>0</v>
      </c>
    </row>
    <row r="23" spans="1:8" s="3" customFormat="1" ht="11.4" customHeight="1" x14ac:dyDescent="0.3">
      <c r="B23" s="11" t="s">
        <v>18</v>
      </c>
      <c r="C23" s="12">
        <f t="shared" ref="C23:H23" si="2">SUM(C21:C22)</f>
        <v>-177713</v>
      </c>
      <c r="D23" s="12">
        <f t="shared" si="2"/>
        <v>-35543</v>
      </c>
      <c r="E23" s="12">
        <f t="shared" si="2"/>
        <v>-23695</v>
      </c>
      <c r="F23" s="12">
        <f t="shared" si="2"/>
        <v>-236951</v>
      </c>
      <c r="G23" s="12">
        <f t="shared" si="2"/>
        <v>-225000</v>
      </c>
      <c r="H23" s="12">
        <f t="shared" si="2"/>
        <v>-300000</v>
      </c>
    </row>
    <row r="24" spans="1:8" ht="11.4" customHeight="1" x14ac:dyDescent="0.3">
      <c r="B24" s="3"/>
      <c r="C24" s="8"/>
      <c r="D24" s="8"/>
      <c r="E24" s="8"/>
    </row>
    <row r="25" spans="1:8" ht="11.4" customHeight="1" x14ac:dyDescent="0.3">
      <c r="A25" s="5">
        <v>1930</v>
      </c>
      <c r="B25" s="5" t="s">
        <v>19</v>
      </c>
      <c r="C25" s="10">
        <v>-68684</v>
      </c>
      <c r="D25" s="10">
        <v>-12300</v>
      </c>
      <c r="E25" s="10">
        <v>-8200</v>
      </c>
      <c r="F25" s="10">
        <f>SUM(C25:E25)</f>
        <v>-89184</v>
      </c>
      <c r="G25" s="6">
        <v>-20000</v>
      </c>
      <c r="H25" s="6">
        <v>-53000</v>
      </c>
    </row>
    <row r="26" spans="1:8" s="3" customFormat="1" ht="11.4" customHeight="1" x14ac:dyDescent="0.3">
      <c r="B26" s="11" t="s">
        <v>20</v>
      </c>
      <c r="C26" s="12">
        <f>SUM(C25:C25)</f>
        <v>-68684</v>
      </c>
      <c r="D26" s="12">
        <f>SUM(D25:D25)</f>
        <v>-12300</v>
      </c>
      <c r="E26" s="12">
        <f>SUM(E25:E25)</f>
        <v>-8200</v>
      </c>
      <c r="F26" s="12">
        <f>SUM(F25:F25)</f>
        <v>-89184</v>
      </c>
      <c r="G26" s="12">
        <f t="shared" ref="G26:H26" si="3">SUM(G25:G25)</f>
        <v>-20000</v>
      </c>
      <c r="H26" s="12">
        <f t="shared" si="3"/>
        <v>-53000</v>
      </c>
    </row>
    <row r="27" spans="1:8" s="3" customFormat="1" ht="11.4" customHeight="1" x14ac:dyDescent="0.3">
      <c r="B27" s="11"/>
      <c r="C27" s="8"/>
      <c r="D27" s="8"/>
      <c r="E27" s="8"/>
      <c r="F27" s="6"/>
      <c r="G27" s="8"/>
      <c r="H27" s="8"/>
    </row>
    <row r="28" spans="1:8" s="11" customFormat="1" ht="11.4" customHeight="1" x14ac:dyDescent="0.3">
      <c r="B28" s="11" t="s">
        <v>21</v>
      </c>
      <c r="C28" s="12">
        <f t="shared" ref="C28:H28" si="4">C19+C23+C26</f>
        <v>-811600</v>
      </c>
      <c r="D28" s="12">
        <f t="shared" si="4"/>
        <v>-222399</v>
      </c>
      <c r="E28" s="12">
        <f t="shared" si="4"/>
        <v>-55954</v>
      </c>
      <c r="F28" s="12">
        <f t="shared" si="4"/>
        <v>-1089953</v>
      </c>
      <c r="G28" s="12">
        <f t="shared" si="4"/>
        <v>-1036500</v>
      </c>
      <c r="H28" s="12">
        <f t="shared" si="4"/>
        <v>-1103700</v>
      </c>
    </row>
    <row r="29" spans="1:8" s="11" customFormat="1" ht="11.4" customHeight="1" x14ac:dyDescent="0.3">
      <c r="C29" s="8"/>
      <c r="D29" s="8"/>
      <c r="E29" s="8"/>
      <c r="F29" s="13"/>
      <c r="G29" s="8"/>
      <c r="H29" s="8"/>
    </row>
    <row r="30" spans="1:8" ht="11.4" customHeight="1" x14ac:dyDescent="0.3">
      <c r="A30" s="5">
        <v>2010</v>
      </c>
      <c r="B30" s="5" t="s">
        <v>5</v>
      </c>
      <c r="C30" s="10">
        <v>4632</v>
      </c>
      <c r="D30" s="10">
        <v>5767</v>
      </c>
      <c r="E30" s="10">
        <v>15</v>
      </c>
      <c r="F30" s="10">
        <f>SUM(C30:E30)</f>
        <v>10414</v>
      </c>
      <c r="G30" s="8">
        <v>10700</v>
      </c>
      <c r="H30" s="8">
        <v>10200</v>
      </c>
    </row>
    <row r="31" spans="1:8" ht="11.4" customHeight="1" x14ac:dyDescent="0.3">
      <c r="A31" s="5">
        <v>2020</v>
      </c>
      <c r="B31" s="5" t="s">
        <v>22</v>
      </c>
      <c r="C31" s="10">
        <v>176800</v>
      </c>
      <c r="D31" s="10">
        <v>59002</v>
      </c>
      <c r="E31" s="8">
        <v>4200</v>
      </c>
      <c r="F31" s="10">
        <f t="shared" ref="F31:F42" si="5">SUM(C31:E31)</f>
        <v>240002</v>
      </c>
      <c r="G31" s="8">
        <f>234000+17000</f>
        <v>251000</v>
      </c>
      <c r="H31" s="8">
        <v>258000</v>
      </c>
    </row>
    <row r="32" spans="1:8" ht="11.4" customHeight="1" x14ac:dyDescent="0.3">
      <c r="A32" s="5">
        <v>2030</v>
      </c>
      <c r="B32" s="5" t="s">
        <v>23</v>
      </c>
      <c r="C32" s="8">
        <v>21569</v>
      </c>
      <c r="D32" s="8">
        <v>182</v>
      </c>
      <c r="E32" s="8"/>
      <c r="F32" s="10">
        <f t="shared" si="5"/>
        <v>21751</v>
      </c>
      <c r="G32" s="8">
        <v>40000</v>
      </c>
      <c r="H32" s="8">
        <v>40000</v>
      </c>
    </row>
    <row r="33" spans="1:8" ht="11.4" customHeight="1" x14ac:dyDescent="0.3">
      <c r="A33" s="5">
        <v>2040</v>
      </c>
      <c r="B33" s="5" t="s">
        <v>24</v>
      </c>
      <c r="C33" s="8">
        <v>37610</v>
      </c>
      <c r="D33" s="8"/>
      <c r="E33" s="10">
        <v>0</v>
      </c>
      <c r="F33" s="10">
        <f t="shared" si="5"/>
        <v>37610</v>
      </c>
      <c r="G33" s="8">
        <v>85000</v>
      </c>
      <c r="H33" s="8">
        <v>50000</v>
      </c>
    </row>
    <row r="34" spans="1:8" ht="11.4" customHeight="1" x14ac:dyDescent="0.3">
      <c r="A34" s="5">
        <v>2050</v>
      </c>
      <c r="B34" s="5" t="s">
        <v>25</v>
      </c>
      <c r="C34" s="10">
        <v>10007</v>
      </c>
      <c r="D34" s="10">
        <v>0</v>
      </c>
      <c r="E34" s="8"/>
      <c r="F34" s="10">
        <f t="shared" si="5"/>
        <v>10007</v>
      </c>
      <c r="G34" s="8">
        <v>11500</v>
      </c>
      <c r="H34" s="8">
        <v>51500</v>
      </c>
    </row>
    <row r="35" spans="1:8" ht="11.4" customHeight="1" x14ac:dyDescent="0.3">
      <c r="A35" s="5">
        <v>2060</v>
      </c>
      <c r="B35" s="5" t="s">
        <v>26</v>
      </c>
      <c r="C35" s="10">
        <v>12950</v>
      </c>
      <c r="D35" s="10">
        <v>2625</v>
      </c>
      <c r="E35" s="10">
        <v>0</v>
      </c>
      <c r="F35" s="10">
        <f t="shared" si="5"/>
        <v>15575</v>
      </c>
      <c r="G35" s="8">
        <v>72000</v>
      </c>
      <c r="H35" s="8">
        <v>77000</v>
      </c>
    </row>
    <row r="36" spans="1:8" ht="11.4" customHeight="1" x14ac:dyDescent="0.3">
      <c r="A36" s="5">
        <v>2090</v>
      </c>
      <c r="B36" s="5" t="s">
        <v>27</v>
      </c>
      <c r="C36" s="8">
        <v>45963</v>
      </c>
      <c r="D36" s="8"/>
      <c r="E36" s="8"/>
      <c r="F36" s="10">
        <f t="shared" si="5"/>
        <v>45963</v>
      </c>
      <c r="G36" s="8">
        <v>20000</v>
      </c>
      <c r="H36" s="8">
        <v>30000</v>
      </c>
    </row>
    <row r="37" spans="1:8" ht="11.4" customHeight="1" x14ac:dyDescent="0.3">
      <c r="A37" s="5">
        <v>2205</v>
      </c>
      <c r="B37" s="5" t="s">
        <v>28</v>
      </c>
      <c r="C37" s="10">
        <v>105683</v>
      </c>
      <c r="D37" s="10">
        <v>23799</v>
      </c>
      <c r="E37" s="10">
        <v>4474</v>
      </c>
      <c r="F37" s="10">
        <f t="shared" si="5"/>
        <v>133956</v>
      </c>
      <c r="G37" s="8">
        <v>109500</v>
      </c>
      <c r="H37" s="8">
        <v>107000</v>
      </c>
    </row>
    <row r="38" spans="1:8" ht="11.4" customHeight="1" x14ac:dyDescent="0.3">
      <c r="A38" s="5">
        <v>2210</v>
      </c>
      <c r="B38" s="5" t="s">
        <v>29</v>
      </c>
      <c r="C38" s="10">
        <v>51301</v>
      </c>
      <c r="D38" s="10">
        <v>32917</v>
      </c>
      <c r="E38" s="10">
        <v>15382</v>
      </c>
      <c r="F38" s="10">
        <f t="shared" si="5"/>
        <v>99600</v>
      </c>
      <c r="G38" s="8">
        <v>58000</v>
      </c>
      <c r="H38" s="8">
        <v>78000</v>
      </c>
    </row>
    <row r="39" spans="1:8" ht="11.4" customHeight="1" x14ac:dyDescent="0.3">
      <c r="A39" s="5">
        <v>2225</v>
      </c>
      <c r="B39" s="5" t="s">
        <v>30</v>
      </c>
      <c r="C39" s="8">
        <v>1627</v>
      </c>
      <c r="D39" s="8"/>
      <c r="E39" s="8"/>
      <c r="F39" s="10">
        <f t="shared" si="5"/>
        <v>1627</v>
      </c>
      <c r="G39" s="8">
        <v>5000</v>
      </c>
      <c r="H39" s="8">
        <v>10000</v>
      </c>
    </row>
    <row r="40" spans="1:8" ht="11.4" customHeight="1" x14ac:dyDescent="0.3">
      <c r="A40" s="5">
        <v>2230</v>
      </c>
      <c r="B40" s="5" t="s">
        <v>31</v>
      </c>
      <c r="C40" s="8">
        <v>4415</v>
      </c>
      <c r="D40" s="8"/>
      <c r="E40" s="8"/>
      <c r="F40" s="10">
        <f t="shared" si="5"/>
        <v>4415</v>
      </c>
      <c r="G40" s="8">
        <v>5000</v>
      </c>
      <c r="H40" s="8">
        <v>5000</v>
      </c>
    </row>
    <row r="41" spans="1:8" ht="11.4" customHeight="1" x14ac:dyDescent="0.3">
      <c r="A41" s="5">
        <v>2250</v>
      </c>
      <c r="B41" s="5" t="s">
        <v>32</v>
      </c>
      <c r="C41" s="10">
        <v>23547</v>
      </c>
      <c r="D41" s="10">
        <v>6654</v>
      </c>
      <c r="E41" s="10">
        <v>1449</v>
      </c>
      <c r="F41" s="10">
        <f t="shared" si="5"/>
        <v>31650</v>
      </c>
      <c r="G41" s="8">
        <v>49000</v>
      </c>
      <c r="H41" s="8">
        <v>70000</v>
      </c>
    </row>
    <row r="42" spans="1:8" ht="11.4" customHeight="1" x14ac:dyDescent="0.3">
      <c r="A42" s="5">
        <v>2290</v>
      </c>
      <c r="B42" s="5" t="s">
        <v>33</v>
      </c>
      <c r="C42" s="10">
        <v>23663</v>
      </c>
      <c r="D42" s="10">
        <v>0</v>
      </c>
      <c r="E42" s="10">
        <v>0</v>
      </c>
      <c r="F42" s="10">
        <f t="shared" si="5"/>
        <v>23663</v>
      </c>
      <c r="G42" s="8">
        <v>54500</v>
      </c>
      <c r="H42" s="8">
        <v>54500</v>
      </c>
    </row>
    <row r="43" spans="1:8" s="11" customFormat="1" ht="11.4" customHeight="1" x14ac:dyDescent="0.3">
      <c r="B43" s="11" t="s">
        <v>34</v>
      </c>
      <c r="C43" s="12">
        <f t="shared" ref="C43:H43" si="6">SUM(C30:C42)</f>
        <v>519767</v>
      </c>
      <c r="D43" s="12">
        <f t="shared" si="6"/>
        <v>130946</v>
      </c>
      <c r="E43" s="12">
        <f t="shared" si="6"/>
        <v>25520</v>
      </c>
      <c r="F43" s="12">
        <f t="shared" si="6"/>
        <v>676233</v>
      </c>
      <c r="G43" s="12">
        <f t="shared" si="6"/>
        <v>771200</v>
      </c>
      <c r="H43" s="12">
        <f t="shared" si="6"/>
        <v>841200</v>
      </c>
    </row>
    <row r="44" spans="1:8" s="3" customFormat="1" ht="11.4" customHeight="1" x14ac:dyDescent="0.3">
      <c r="C44" s="8"/>
      <c r="D44" s="8"/>
      <c r="E44" s="8"/>
      <c r="F44" s="8"/>
      <c r="G44" s="8"/>
      <c r="H44" s="14"/>
    </row>
    <row r="45" spans="1:8" ht="11.4" customHeight="1" x14ac:dyDescent="0.3">
      <c r="A45" s="5">
        <v>3000</v>
      </c>
      <c r="B45" s="5" t="s">
        <v>35</v>
      </c>
      <c r="C45" s="10">
        <v>37173</v>
      </c>
      <c r="D45" s="10">
        <v>13035</v>
      </c>
      <c r="E45" s="10">
        <v>10974</v>
      </c>
      <c r="F45" s="10">
        <f>SUM(C45:E45)</f>
        <v>61182</v>
      </c>
      <c r="G45" s="8">
        <v>51000</v>
      </c>
      <c r="H45" s="8">
        <v>88000</v>
      </c>
    </row>
    <row r="46" spans="1:8" ht="11.4" customHeight="1" x14ac:dyDescent="0.3">
      <c r="A46" s="5">
        <v>3010</v>
      </c>
      <c r="B46" s="5" t="s">
        <v>36</v>
      </c>
      <c r="C46" s="10">
        <v>7835</v>
      </c>
      <c r="D46" s="10">
        <v>797</v>
      </c>
      <c r="E46" s="10">
        <v>2406</v>
      </c>
      <c r="F46" s="10">
        <f t="shared" ref="F46:F50" si="7">SUM(C46:E46)</f>
        <v>11038</v>
      </c>
      <c r="G46" s="8">
        <v>7500</v>
      </c>
      <c r="H46" s="8">
        <v>10000</v>
      </c>
    </row>
    <row r="47" spans="1:8" ht="11.4" customHeight="1" x14ac:dyDescent="0.3">
      <c r="A47" s="5">
        <v>3030</v>
      </c>
      <c r="B47" s="5" t="s">
        <v>37</v>
      </c>
      <c r="C47" s="10">
        <v>8846</v>
      </c>
      <c r="D47" s="10">
        <v>1279</v>
      </c>
      <c r="E47" s="10">
        <v>485</v>
      </c>
      <c r="F47" s="10">
        <f t="shared" si="7"/>
        <v>10610</v>
      </c>
      <c r="G47" s="8">
        <v>39000</v>
      </c>
      <c r="H47" s="8">
        <v>27000</v>
      </c>
    </row>
    <row r="48" spans="1:8" ht="11.4" customHeight="1" x14ac:dyDescent="0.3">
      <c r="A48" s="5">
        <v>3050</v>
      </c>
      <c r="B48" s="5" t="s">
        <v>38</v>
      </c>
      <c r="C48" s="10">
        <v>513</v>
      </c>
      <c r="D48" s="10">
        <v>103</v>
      </c>
      <c r="E48" s="10">
        <v>68</v>
      </c>
      <c r="F48" s="10">
        <f t="shared" si="7"/>
        <v>684</v>
      </c>
      <c r="G48" s="8">
        <v>3750</v>
      </c>
      <c r="H48" s="8">
        <v>3250</v>
      </c>
    </row>
    <row r="49" spans="1:8" ht="11.4" customHeight="1" x14ac:dyDescent="0.3">
      <c r="A49" s="5">
        <v>3060</v>
      </c>
      <c r="B49" s="5" t="s">
        <v>39</v>
      </c>
      <c r="C49" s="10">
        <v>2483</v>
      </c>
      <c r="D49" s="10">
        <v>519</v>
      </c>
      <c r="E49" s="10">
        <v>190</v>
      </c>
      <c r="F49" s="10">
        <f t="shared" si="7"/>
        <v>3192</v>
      </c>
      <c r="G49" s="8">
        <v>5300</v>
      </c>
      <c r="H49" s="8">
        <v>4800</v>
      </c>
    </row>
    <row r="50" spans="1:8" ht="11.4" customHeight="1" x14ac:dyDescent="0.3">
      <c r="A50" s="5">
        <v>3070</v>
      </c>
      <c r="B50" s="5" t="s">
        <v>40</v>
      </c>
      <c r="C50" s="10">
        <v>4837</v>
      </c>
      <c r="D50" s="10">
        <v>842</v>
      </c>
      <c r="E50" s="10">
        <v>559</v>
      </c>
      <c r="F50" s="10">
        <f t="shared" si="7"/>
        <v>6238</v>
      </c>
      <c r="G50" s="8">
        <v>5700</v>
      </c>
      <c r="H50" s="8">
        <v>4100</v>
      </c>
    </row>
    <row r="51" spans="1:8" s="11" customFormat="1" ht="11.4" customHeight="1" x14ac:dyDescent="0.3">
      <c r="B51" s="11" t="s">
        <v>41</v>
      </c>
      <c r="C51" s="12">
        <f t="shared" ref="C51:H51" si="8">SUM(C45:C50)</f>
        <v>61687</v>
      </c>
      <c r="D51" s="12">
        <f t="shared" si="8"/>
        <v>16575</v>
      </c>
      <c r="E51" s="12">
        <f t="shared" si="8"/>
        <v>14682</v>
      </c>
      <c r="F51" s="12">
        <f t="shared" si="8"/>
        <v>92944</v>
      </c>
      <c r="G51" s="12">
        <f t="shared" si="8"/>
        <v>112250</v>
      </c>
      <c r="H51" s="12">
        <f t="shared" si="8"/>
        <v>137150</v>
      </c>
    </row>
    <row r="52" spans="1:8" s="3" customFormat="1" ht="11.4" customHeight="1" x14ac:dyDescent="0.3">
      <c r="B52" s="11"/>
      <c r="C52" s="8"/>
      <c r="D52" s="8"/>
      <c r="E52" s="8"/>
      <c r="F52" s="8"/>
      <c r="G52" s="8"/>
      <c r="H52" s="14"/>
    </row>
    <row r="53" spans="1:8" ht="11.4" customHeight="1" x14ac:dyDescent="0.3">
      <c r="A53" s="5">
        <v>3510</v>
      </c>
      <c r="B53" s="5" t="s">
        <v>42</v>
      </c>
      <c r="C53" s="10">
        <v>4922</v>
      </c>
      <c r="D53" s="10">
        <v>984</v>
      </c>
      <c r="E53" s="10">
        <v>656</v>
      </c>
      <c r="F53" s="10">
        <f>SUM(C53:E53)</f>
        <v>6562</v>
      </c>
      <c r="G53" s="8">
        <v>5000</v>
      </c>
      <c r="H53" s="8">
        <v>6500</v>
      </c>
    </row>
    <row r="54" spans="1:8" ht="11.4" customHeight="1" x14ac:dyDescent="0.3">
      <c r="A54" s="5">
        <v>3550</v>
      </c>
      <c r="B54" s="5" t="s">
        <v>11</v>
      </c>
      <c r="C54" s="8"/>
      <c r="D54" s="8">
        <v>630</v>
      </c>
      <c r="E54" s="8"/>
      <c r="F54" s="10">
        <f t="shared" ref="F54:F55" si="9">SUM(C54:E54)</f>
        <v>630</v>
      </c>
      <c r="G54" s="8">
        <v>10000</v>
      </c>
      <c r="H54" s="8">
        <v>10000</v>
      </c>
    </row>
    <row r="55" spans="1:8" ht="11.4" customHeight="1" x14ac:dyDescent="0.3">
      <c r="A55" s="5">
        <v>3560</v>
      </c>
      <c r="B55" s="5" t="s">
        <v>43</v>
      </c>
      <c r="C55" s="10">
        <v>5179</v>
      </c>
      <c r="D55" s="10">
        <v>0</v>
      </c>
      <c r="E55" s="10">
        <v>639</v>
      </c>
      <c r="F55" s="10">
        <f t="shared" si="9"/>
        <v>5818</v>
      </c>
      <c r="G55" s="8">
        <v>15000</v>
      </c>
      <c r="H55" s="8">
        <v>221000</v>
      </c>
    </row>
    <row r="56" spans="1:8" s="11" customFormat="1" ht="11.4" customHeight="1" x14ac:dyDescent="0.3">
      <c r="B56" s="11" t="s">
        <v>44</v>
      </c>
      <c r="C56" s="12">
        <f t="shared" ref="C56:H56" si="10">SUM(C53:C55)</f>
        <v>10101</v>
      </c>
      <c r="D56" s="12">
        <f t="shared" si="10"/>
        <v>1614</v>
      </c>
      <c r="E56" s="12">
        <f t="shared" si="10"/>
        <v>1295</v>
      </c>
      <c r="F56" s="12">
        <f t="shared" si="10"/>
        <v>13010</v>
      </c>
      <c r="G56" s="12">
        <f t="shared" si="10"/>
        <v>30000</v>
      </c>
      <c r="H56" s="12">
        <f t="shared" si="10"/>
        <v>237500</v>
      </c>
    </row>
    <row r="57" spans="1:8" ht="11.4" customHeight="1" x14ac:dyDescent="0.3">
      <c r="B57" s="3"/>
      <c r="C57" s="8"/>
      <c r="D57" s="8"/>
      <c r="E57" s="8"/>
      <c r="F57" s="8"/>
      <c r="G57" s="8"/>
      <c r="H57" s="8"/>
    </row>
    <row r="58" spans="1:8" ht="11.4" customHeight="1" x14ac:dyDescent="0.3">
      <c r="A58" s="5">
        <v>4030</v>
      </c>
      <c r="B58" s="5" t="s">
        <v>45</v>
      </c>
      <c r="C58" s="10">
        <v>0</v>
      </c>
      <c r="D58" s="10">
        <v>0</v>
      </c>
      <c r="E58" s="10">
        <v>0</v>
      </c>
      <c r="F58" s="10">
        <f>SUM(C58:E58)</f>
        <v>0</v>
      </c>
      <c r="G58" s="8">
        <v>0</v>
      </c>
      <c r="H58" s="8">
        <v>0</v>
      </c>
    </row>
    <row r="59" spans="1:8" ht="11.4" customHeight="1" x14ac:dyDescent="0.3">
      <c r="A59" s="5">
        <v>4050</v>
      </c>
      <c r="B59" s="5" t="s">
        <v>17</v>
      </c>
      <c r="C59" s="10">
        <v>30288</v>
      </c>
      <c r="D59" s="10">
        <v>3360</v>
      </c>
      <c r="E59" s="10">
        <v>2240</v>
      </c>
      <c r="F59" s="10">
        <f>SUM(C59:E59)</f>
        <v>35888</v>
      </c>
      <c r="G59" s="8">
        <v>24000</v>
      </c>
      <c r="H59" s="8">
        <v>10000</v>
      </c>
    </row>
    <row r="60" spans="1:8" s="11" customFormat="1" ht="11.4" customHeight="1" x14ac:dyDescent="0.3">
      <c r="B60" s="11" t="s">
        <v>46</v>
      </c>
      <c r="C60" s="12">
        <f t="shared" ref="C60:H60" si="11">SUM(C58:C59)</f>
        <v>30288</v>
      </c>
      <c r="D60" s="12">
        <f t="shared" si="11"/>
        <v>3360</v>
      </c>
      <c r="E60" s="12">
        <f t="shared" si="11"/>
        <v>2240</v>
      </c>
      <c r="F60" s="12">
        <f t="shared" si="11"/>
        <v>35888</v>
      </c>
      <c r="G60" s="12">
        <f t="shared" si="11"/>
        <v>24000</v>
      </c>
      <c r="H60" s="12">
        <f t="shared" si="11"/>
        <v>10000</v>
      </c>
    </row>
    <row r="61" spans="1:8" s="3" customFormat="1" ht="11.4" customHeight="1" x14ac:dyDescent="0.3">
      <c r="B61" s="11"/>
      <c r="C61" s="8"/>
      <c r="D61" s="8"/>
      <c r="E61" s="8"/>
      <c r="F61" s="8"/>
      <c r="G61" s="8"/>
      <c r="H61" s="8"/>
    </row>
    <row r="62" spans="1:8" s="11" customFormat="1" ht="11.4" customHeight="1" x14ac:dyDescent="0.3">
      <c r="B62" s="11" t="s">
        <v>47</v>
      </c>
      <c r="C62" s="12">
        <f t="shared" ref="C62:H62" si="12">C43+C51+C56+C60</f>
        <v>621843</v>
      </c>
      <c r="D62" s="12">
        <f t="shared" si="12"/>
        <v>152495</v>
      </c>
      <c r="E62" s="12">
        <f t="shared" si="12"/>
        <v>43737</v>
      </c>
      <c r="F62" s="12">
        <f t="shared" si="12"/>
        <v>818075</v>
      </c>
      <c r="G62" s="12">
        <f t="shared" si="12"/>
        <v>937450</v>
      </c>
      <c r="H62" s="12">
        <f t="shared" si="12"/>
        <v>1225850</v>
      </c>
    </row>
    <row r="63" spans="1:8" ht="11.4" customHeight="1" x14ac:dyDescent="0.3">
      <c r="C63" s="8"/>
      <c r="D63" s="8"/>
      <c r="E63" s="8"/>
      <c r="F63" s="8"/>
      <c r="G63" s="8"/>
      <c r="H63" s="8"/>
    </row>
    <row r="64" spans="1:8" s="15" customFormat="1" ht="11.4" customHeight="1" x14ac:dyDescent="0.3">
      <c r="B64" s="15" t="s">
        <v>48</v>
      </c>
      <c r="C64" s="16">
        <f t="shared" ref="C64:H64" si="13">C28+C62</f>
        <v>-189757</v>
      </c>
      <c r="D64" s="16">
        <f t="shared" si="13"/>
        <v>-69904</v>
      </c>
      <c r="E64" s="16">
        <f t="shared" si="13"/>
        <v>-12217</v>
      </c>
      <c r="F64" s="16">
        <f t="shared" si="13"/>
        <v>-271878</v>
      </c>
      <c r="G64" s="16">
        <f t="shared" si="13"/>
        <v>-99050</v>
      </c>
      <c r="H64" s="16">
        <f t="shared" si="13"/>
        <v>122150</v>
      </c>
    </row>
    <row r="65" spans="1:8" s="11" customFormat="1" ht="11.4" customHeight="1" x14ac:dyDescent="0.3">
      <c r="C65" s="6"/>
      <c r="D65" s="17"/>
      <c r="E65" s="6"/>
      <c r="F65" s="17"/>
      <c r="G65" s="17"/>
      <c r="H65" s="8"/>
    </row>
    <row r="66" spans="1:8" s="11" customFormat="1" ht="11.4" customHeight="1" x14ac:dyDescent="0.3">
      <c r="C66" s="6"/>
      <c r="D66" s="17"/>
      <c r="E66" s="6"/>
      <c r="F66" s="6"/>
      <c r="G66" s="17"/>
      <c r="H66" s="8"/>
    </row>
    <row r="67" spans="1:8" s="3" customFormat="1" ht="15" customHeight="1" x14ac:dyDescent="0.3">
      <c r="B67" s="7" t="s">
        <v>49</v>
      </c>
      <c r="C67" s="6"/>
      <c r="D67" s="6"/>
      <c r="E67" s="6"/>
      <c r="F67" s="6"/>
      <c r="G67" s="6"/>
      <c r="H67" s="8"/>
    </row>
    <row r="68" spans="1:8" ht="11.4" customHeight="1" x14ac:dyDescent="0.3">
      <c r="H68" s="8"/>
    </row>
    <row r="69" spans="1:8" ht="11.4" customHeight="1" x14ac:dyDescent="0.3">
      <c r="B69" s="18" t="s">
        <v>50</v>
      </c>
      <c r="H69" s="8"/>
    </row>
    <row r="70" spans="1:8" ht="11.4" customHeight="1" x14ac:dyDescent="0.3">
      <c r="A70" s="5">
        <v>5110</v>
      </c>
      <c r="B70" s="5" t="s">
        <v>51</v>
      </c>
      <c r="C70" s="8"/>
      <c r="F70" s="8">
        <v>1188645</v>
      </c>
      <c r="H70" s="8"/>
    </row>
    <row r="71" spans="1:8" ht="11.4" customHeight="1" x14ac:dyDescent="0.3">
      <c r="A71" s="5">
        <v>5130</v>
      </c>
      <c r="B71" s="5" t="s">
        <v>52</v>
      </c>
      <c r="C71" s="8"/>
      <c r="F71" s="8">
        <v>42994</v>
      </c>
      <c r="H71" s="8"/>
    </row>
    <row r="72" spans="1:8" ht="11.4" customHeight="1" x14ac:dyDescent="0.3">
      <c r="A72" s="5">
        <v>5135</v>
      </c>
      <c r="B72" s="5" t="s">
        <v>53</v>
      </c>
      <c r="C72" s="8"/>
      <c r="F72" s="8">
        <v>6728</v>
      </c>
      <c r="H72" s="8"/>
    </row>
    <row r="73" spans="1:8" ht="11.4" customHeight="1" x14ac:dyDescent="0.3">
      <c r="A73" s="5">
        <v>5150</v>
      </c>
      <c r="B73" s="5" t="s">
        <v>54</v>
      </c>
      <c r="C73" s="8"/>
      <c r="F73" s="8">
        <v>13450</v>
      </c>
      <c r="H73" s="8"/>
    </row>
    <row r="74" spans="1:8" s="3" customFormat="1" ht="11.4" customHeight="1" x14ac:dyDescent="0.3">
      <c r="B74" s="11" t="s">
        <v>55</v>
      </c>
      <c r="C74" s="8"/>
      <c r="D74" s="6"/>
      <c r="E74" s="6"/>
      <c r="F74" s="12">
        <f>SUM(F70:F73)</f>
        <v>1251817</v>
      </c>
      <c r="G74" s="6"/>
      <c r="H74" s="8"/>
    </row>
    <row r="75" spans="1:8" s="3" customFormat="1" ht="11.4" customHeight="1" x14ac:dyDescent="0.3">
      <c r="C75" s="8"/>
      <c r="D75" s="6"/>
      <c r="E75" s="6"/>
      <c r="F75" s="12"/>
      <c r="G75" s="6"/>
      <c r="H75" s="8"/>
    </row>
    <row r="76" spans="1:8" s="3" customFormat="1" ht="11.4" customHeight="1" x14ac:dyDescent="0.3">
      <c r="A76" s="5">
        <v>5210</v>
      </c>
      <c r="B76" s="5" t="s">
        <v>56</v>
      </c>
      <c r="C76" s="8"/>
      <c r="D76" s="6"/>
      <c r="E76" s="6"/>
      <c r="F76" s="8">
        <v>4941</v>
      </c>
      <c r="G76" s="6"/>
      <c r="H76" s="8"/>
    </row>
    <row r="77" spans="1:8" s="3" customFormat="1" ht="11.4" customHeight="1" x14ac:dyDescent="0.3">
      <c r="B77" s="11" t="s">
        <v>57</v>
      </c>
      <c r="C77" s="8"/>
      <c r="D77" s="6"/>
      <c r="E77" s="6"/>
      <c r="F77" s="12">
        <f>SUM(F75:F76)</f>
        <v>4941</v>
      </c>
      <c r="G77" s="6"/>
      <c r="H77" s="8"/>
    </row>
    <row r="78" spans="1:8" s="3" customFormat="1" ht="11.4" customHeight="1" x14ac:dyDescent="0.3">
      <c r="B78" s="11"/>
      <c r="C78" s="8"/>
      <c r="D78" s="6"/>
      <c r="E78" s="6"/>
      <c r="F78" s="12"/>
      <c r="G78" s="6"/>
      <c r="H78" s="8"/>
    </row>
    <row r="79" spans="1:8" ht="11.4" customHeight="1" x14ac:dyDescent="0.3">
      <c r="A79" s="5">
        <v>5310</v>
      </c>
      <c r="B79" s="5" t="s">
        <v>58</v>
      </c>
      <c r="C79" s="8"/>
      <c r="F79" s="8">
        <v>54063</v>
      </c>
      <c r="H79" s="8"/>
    </row>
    <row r="80" spans="1:8" s="3" customFormat="1" ht="11.4" customHeight="1" x14ac:dyDescent="0.3">
      <c r="B80" s="11" t="s">
        <v>59</v>
      </c>
      <c r="C80" s="8"/>
      <c r="D80" s="6"/>
      <c r="E80" s="6"/>
      <c r="F80" s="12">
        <f>SUM(F79:F79)</f>
        <v>54063</v>
      </c>
      <c r="G80" s="6"/>
      <c r="H80" s="6"/>
    </row>
    <row r="81" spans="1:8" s="3" customFormat="1" ht="11.4" customHeight="1" x14ac:dyDescent="0.3">
      <c r="B81" s="11"/>
      <c r="C81" s="6"/>
      <c r="D81" s="6"/>
      <c r="E81" s="6"/>
      <c r="F81" s="13"/>
      <c r="G81" s="6"/>
      <c r="H81" s="6"/>
    </row>
    <row r="82" spans="1:8" s="3" customFormat="1" ht="11.4" customHeight="1" x14ac:dyDescent="0.3">
      <c r="B82" s="11" t="s">
        <v>60</v>
      </c>
      <c r="C82" s="8"/>
      <c r="D82" s="6"/>
      <c r="E82" s="6"/>
      <c r="F82" s="12">
        <f>F74+F80+F77</f>
        <v>1310821</v>
      </c>
      <c r="G82" s="6"/>
      <c r="H82" s="6"/>
    </row>
    <row r="83" spans="1:8" s="3" customFormat="1" ht="11.4" customHeight="1" x14ac:dyDescent="0.3">
      <c r="B83" s="11"/>
      <c r="C83" s="8"/>
      <c r="D83" s="6"/>
      <c r="E83" s="6"/>
      <c r="F83" s="13"/>
      <c r="G83" s="6"/>
      <c r="H83" s="6"/>
    </row>
    <row r="84" spans="1:8" s="3" customFormat="1" ht="11.4" customHeight="1" x14ac:dyDescent="0.3">
      <c r="B84" s="18" t="s">
        <v>61</v>
      </c>
      <c r="C84" s="6"/>
      <c r="D84" s="6"/>
      <c r="E84" s="6"/>
      <c r="F84" s="8"/>
      <c r="G84" s="6"/>
      <c r="H84" s="6"/>
    </row>
    <row r="85" spans="1:8" ht="11.4" customHeight="1" x14ac:dyDescent="0.3">
      <c r="A85" s="5">
        <v>6110</v>
      </c>
      <c r="B85" s="5" t="s">
        <v>62</v>
      </c>
      <c r="C85" s="8"/>
      <c r="F85" s="8">
        <v>-195604</v>
      </c>
    </row>
    <row r="86" spans="1:8" ht="11.4" customHeight="1" x14ac:dyDescent="0.3">
      <c r="A86" s="5">
        <v>6130</v>
      </c>
      <c r="B86" s="5" t="s">
        <v>63</v>
      </c>
      <c r="C86" s="8"/>
      <c r="F86" s="8">
        <v>0</v>
      </c>
    </row>
    <row r="87" spans="1:8" ht="11.4" customHeight="1" x14ac:dyDescent="0.3">
      <c r="B87" s="11" t="s">
        <v>64</v>
      </c>
      <c r="F87" s="12">
        <f>SUM(F85:F86)</f>
        <v>-195604</v>
      </c>
    </row>
    <row r="88" spans="1:8" ht="11.4" customHeight="1" x14ac:dyDescent="0.3">
      <c r="F88" s="8"/>
    </row>
    <row r="89" spans="1:8" ht="11.4" customHeight="1" x14ac:dyDescent="0.3">
      <c r="A89" s="5">
        <v>6220</v>
      </c>
      <c r="B89" s="5" t="s">
        <v>65</v>
      </c>
      <c r="C89" s="8"/>
      <c r="F89" s="8">
        <v>-84373</v>
      </c>
    </row>
    <row r="90" spans="1:8" ht="11.4" customHeight="1" x14ac:dyDescent="0.3">
      <c r="A90" s="5">
        <v>6230</v>
      </c>
      <c r="B90" s="5" t="s">
        <v>66</v>
      </c>
      <c r="C90" s="8"/>
      <c r="F90" s="8">
        <v>25409</v>
      </c>
    </row>
    <row r="91" spans="1:8" ht="11.4" customHeight="1" x14ac:dyDescent="0.3">
      <c r="A91" s="5">
        <v>6240</v>
      </c>
      <c r="B91" s="5" t="s">
        <v>67</v>
      </c>
      <c r="C91" s="8"/>
      <c r="F91" s="8">
        <v>-23</v>
      </c>
    </row>
    <row r="92" spans="1:8" s="3" customFormat="1" ht="11.4" customHeight="1" x14ac:dyDescent="0.3">
      <c r="B92" s="11" t="s">
        <v>68</v>
      </c>
      <c r="C92" s="8"/>
      <c r="D92" s="6"/>
      <c r="E92" s="6"/>
      <c r="F92" s="12">
        <f>SUM(F89:F91)</f>
        <v>-58987</v>
      </c>
      <c r="G92" s="6"/>
      <c r="H92" s="6"/>
    </row>
    <row r="93" spans="1:8" s="3" customFormat="1" ht="11.4" customHeight="1" x14ac:dyDescent="0.3">
      <c r="C93" s="6"/>
      <c r="D93" s="6"/>
      <c r="E93" s="6"/>
      <c r="F93" s="8"/>
      <c r="G93" s="6"/>
      <c r="H93" s="6"/>
    </row>
    <row r="94" spans="1:8" ht="11.4" customHeight="1" x14ac:dyDescent="0.3">
      <c r="A94" s="5">
        <v>6910</v>
      </c>
      <c r="B94" s="5" t="s">
        <v>69</v>
      </c>
      <c r="C94" s="8"/>
      <c r="F94" s="8">
        <v>-784352</v>
      </c>
    </row>
    <row r="95" spans="1:8" ht="11.4" customHeight="1" x14ac:dyDescent="0.3">
      <c r="A95" s="5">
        <v>6920</v>
      </c>
      <c r="B95" s="5" t="s">
        <v>48</v>
      </c>
      <c r="C95" s="8"/>
      <c r="F95" s="8">
        <v>-271878</v>
      </c>
    </row>
    <row r="96" spans="1:8" s="3" customFormat="1" ht="11.4" customHeight="1" x14ac:dyDescent="0.3">
      <c r="B96" s="11" t="s">
        <v>70</v>
      </c>
      <c r="C96" s="6"/>
      <c r="D96" s="6"/>
      <c r="E96" s="6"/>
      <c r="F96" s="12">
        <f>SUM(F94:F95)</f>
        <v>-1056230</v>
      </c>
      <c r="G96" s="6"/>
      <c r="H96" s="14"/>
    </row>
    <row r="97" spans="2:8" s="3" customFormat="1" ht="11.4" customHeight="1" x14ac:dyDescent="0.3">
      <c r="B97" s="11"/>
      <c r="C97" s="8"/>
      <c r="D97" s="6"/>
      <c r="E97" s="6"/>
      <c r="F97" s="13"/>
      <c r="G97" s="6"/>
      <c r="H97" s="14"/>
    </row>
    <row r="98" spans="2:8" s="3" customFormat="1" ht="11.4" customHeight="1" x14ac:dyDescent="0.3">
      <c r="B98" s="11" t="s">
        <v>71</v>
      </c>
      <c r="C98" s="6"/>
      <c r="D98" s="6"/>
      <c r="E98" s="6"/>
      <c r="F98" s="12">
        <f>F96+F92+F87</f>
        <v>-1310821</v>
      </c>
      <c r="G98" s="6"/>
      <c r="H98" s="14"/>
    </row>
    <row r="99" spans="2:8" s="3" customFormat="1" ht="11.4" customHeight="1" x14ac:dyDescent="0.3">
      <c r="B99" s="11"/>
      <c r="C99" s="6"/>
      <c r="D99" s="14"/>
      <c r="E99" s="14"/>
      <c r="F99" s="19"/>
      <c r="G99" s="14"/>
      <c r="H99" s="14"/>
    </row>
    <row r="100" spans="2:8" s="3" customFormat="1" ht="11.4" customHeight="1" x14ac:dyDescent="0.3">
      <c r="B100" s="11"/>
      <c r="C100" s="6"/>
      <c r="D100" s="14"/>
      <c r="E100" s="14"/>
      <c r="F100" s="19"/>
      <c r="G100" s="14"/>
      <c r="H100" s="14"/>
    </row>
    <row r="101" spans="2:8" s="3" customFormat="1" ht="11.4" customHeight="1" x14ac:dyDescent="0.3">
      <c r="B101" s="11"/>
      <c r="C101" s="6"/>
      <c r="D101" s="14"/>
      <c r="E101" s="14"/>
      <c r="F101" s="19"/>
      <c r="G101" s="14"/>
      <c r="H101" s="14"/>
    </row>
    <row r="102" spans="2:8" s="3" customFormat="1" ht="11.4" customHeight="1" x14ac:dyDescent="0.3">
      <c r="B102" s="11"/>
      <c r="C102" s="6"/>
      <c r="D102" s="14"/>
      <c r="E102" s="14"/>
      <c r="F102" s="14"/>
      <c r="G102" s="14"/>
      <c r="H102" s="14"/>
    </row>
    <row r="103" spans="2:8" s="3" customFormat="1" ht="11.4" customHeight="1" x14ac:dyDescent="0.3">
      <c r="B103" s="11"/>
      <c r="C103" s="6"/>
      <c r="D103" s="14"/>
      <c r="E103" s="14"/>
      <c r="F103" s="14"/>
      <c r="G103" s="14"/>
      <c r="H103" s="14"/>
    </row>
    <row r="104" spans="2:8" s="3" customFormat="1" ht="11.4" customHeight="1" x14ac:dyDescent="0.3">
      <c r="B104" s="11"/>
      <c r="C104" s="6"/>
      <c r="D104" s="14"/>
      <c r="E104" s="14"/>
      <c r="F104" s="14"/>
      <c r="G104" s="14"/>
      <c r="H104" s="14"/>
    </row>
    <row r="105" spans="2:8" ht="15" customHeight="1" x14ac:dyDescent="0.3">
      <c r="F105" s="5"/>
    </row>
    <row r="106" spans="2:8" ht="15" customHeight="1" x14ac:dyDescent="0.3">
      <c r="F106" s="9"/>
    </row>
    <row r="107" spans="2:8" ht="11.4" customHeight="1" x14ac:dyDescent="0.3">
      <c r="B107" s="5" t="s">
        <v>78</v>
      </c>
      <c r="C107" s="20"/>
      <c r="D107" s="20"/>
      <c r="F107" s="21"/>
      <c r="G107" s="20"/>
    </row>
    <row r="108" spans="2:8" ht="11.4" customHeight="1" x14ac:dyDescent="0.3">
      <c r="C108" s="5" t="s">
        <v>72</v>
      </c>
      <c r="F108" s="9" t="s">
        <v>73</v>
      </c>
    </row>
    <row r="109" spans="2:8" ht="11.4" customHeight="1" x14ac:dyDescent="0.3">
      <c r="C109" s="5" t="s">
        <v>79</v>
      </c>
      <c r="F109" s="6" t="s">
        <v>74</v>
      </c>
    </row>
    <row r="110" spans="2:8" ht="11.4" customHeight="1" x14ac:dyDescent="0.3"/>
    <row r="111" spans="2:8" ht="11.4" customHeight="1" x14ac:dyDescent="0.3"/>
    <row r="112" spans="2:8" ht="11.4" customHeight="1" x14ac:dyDescent="0.3"/>
    <row r="113" ht="11.4" customHeight="1" x14ac:dyDescent="0.3"/>
    <row r="114" ht="11.4" customHeight="1" x14ac:dyDescent="0.3"/>
    <row r="115" ht="11.4" customHeight="1" x14ac:dyDescent="0.3"/>
    <row r="116" ht="11.4" customHeight="1" x14ac:dyDescent="0.3"/>
    <row r="117" ht="11.4" customHeight="1" x14ac:dyDescent="0.3"/>
    <row r="118" ht="11.4" customHeight="1" x14ac:dyDescent="0.3"/>
    <row r="119" ht="11.4" customHeight="1" x14ac:dyDescent="0.3"/>
    <row r="120" ht="11.4" customHeight="1" x14ac:dyDescent="0.3"/>
    <row r="121" ht="11.4" customHeight="1" x14ac:dyDescent="0.3"/>
  </sheetData>
  <mergeCells count="1">
    <mergeCell ref="A6:B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Sjøstrand</dc:creator>
  <cp:lastModifiedBy>Jeanette Sjøstrand</cp:lastModifiedBy>
  <cp:lastPrinted>2022-02-09T10:21:38Z</cp:lastPrinted>
  <dcterms:created xsi:type="dcterms:W3CDTF">2022-01-26T13:55:51Z</dcterms:created>
  <dcterms:modified xsi:type="dcterms:W3CDTF">2022-02-09T10:21:45Z</dcterms:modified>
</cp:coreProperties>
</file>